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1580" yWindow="-100" windowWidth="23960" windowHeight="14740" tabRatio="500"/>
  </bookViews>
  <sheets>
    <sheet name="Sheet1" sheetId="1" r:id="rId1"/>
  </sheets>
  <definedNames>
    <definedName name="dt">Sheet1!$D$10</definedName>
    <definedName name="p_down">Sheet1!$D$14</definedName>
    <definedName name="p_up">Sheet1!$D$13</definedName>
    <definedName name="rate">Sheet1!$D$7</definedName>
    <definedName name="S0">Sheet1!$D$6</definedName>
    <definedName name="sigma">Sheet1!$D$8</definedName>
    <definedName name="strike">Sheet1!$D$12</definedName>
    <definedName name="up">Sheet1!$D$11</definedName>
    <definedName name="vol">Sheet1!$D$11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0" i="1"/>
  <c r="D13"/>
  <c r="D11"/>
  <c r="F6"/>
  <c r="G6"/>
  <c r="D14"/>
  <c r="F7"/>
  <c r="G7"/>
  <c r="H6"/>
  <c r="F8"/>
  <c r="G8"/>
  <c r="H7"/>
  <c r="I6"/>
  <c r="F9"/>
  <c r="G9"/>
  <c r="H8"/>
  <c r="I7"/>
  <c r="J6"/>
  <c r="F10"/>
  <c r="G10"/>
  <c r="H9"/>
  <c r="I8"/>
  <c r="J7"/>
  <c r="K6"/>
  <c r="F11"/>
  <c r="G11"/>
  <c r="H10"/>
  <c r="I9"/>
  <c r="J8"/>
  <c r="K7"/>
  <c r="L6"/>
  <c r="F12"/>
  <c r="G12"/>
  <c r="H11"/>
  <c r="I10"/>
  <c r="J9"/>
  <c r="K8"/>
  <c r="L7"/>
  <c r="M6"/>
  <c r="F13"/>
  <c r="G13"/>
  <c r="H12"/>
  <c r="I11"/>
  <c r="J10"/>
  <c r="K9"/>
  <c r="L8"/>
  <c r="M7"/>
  <c r="N6"/>
  <c r="F14"/>
  <c r="G14"/>
  <c r="H13"/>
  <c r="I12"/>
  <c r="J11"/>
  <c r="K10"/>
  <c r="L9"/>
  <c r="M8"/>
  <c r="N7"/>
  <c r="O6"/>
  <c r="F15"/>
  <c r="G15"/>
  <c r="H14"/>
  <c r="I13"/>
  <c r="J12"/>
  <c r="K11"/>
  <c r="L10"/>
  <c r="M9"/>
  <c r="N8"/>
  <c r="O7"/>
  <c r="P6"/>
  <c r="F16"/>
  <c r="G16"/>
  <c r="H15"/>
  <c r="I14"/>
  <c r="J13"/>
  <c r="K12"/>
  <c r="L11"/>
  <c r="M10"/>
  <c r="N9"/>
  <c r="O8"/>
  <c r="P7"/>
  <c r="Q6"/>
  <c r="F17"/>
  <c r="G17"/>
  <c r="H16"/>
  <c r="I15"/>
  <c r="J14"/>
  <c r="K13"/>
  <c r="L12"/>
  <c r="M11"/>
  <c r="N10"/>
  <c r="O9"/>
  <c r="P8"/>
  <c r="Q7"/>
  <c r="R6"/>
  <c r="F18"/>
  <c r="G18"/>
  <c r="H17"/>
  <c r="I16"/>
  <c r="J15"/>
  <c r="K14"/>
  <c r="L13"/>
  <c r="M12"/>
  <c r="N11"/>
  <c r="O10"/>
  <c r="P9"/>
  <c r="Q8"/>
  <c r="R7"/>
  <c r="S6"/>
  <c r="F19"/>
  <c r="G19"/>
  <c r="H18"/>
  <c r="I17"/>
  <c r="J16"/>
  <c r="K15"/>
  <c r="L14"/>
  <c r="M13"/>
  <c r="N12"/>
  <c r="O11"/>
  <c r="P10"/>
  <c r="Q9"/>
  <c r="R8"/>
  <c r="S7"/>
  <c r="T6"/>
  <c r="F20"/>
  <c r="G20"/>
  <c r="H19"/>
  <c r="I18"/>
  <c r="J17"/>
  <c r="K16"/>
  <c r="L15"/>
  <c r="M14"/>
  <c r="N13"/>
  <c r="O12"/>
  <c r="P11"/>
  <c r="Q10"/>
  <c r="R9"/>
  <c r="S8"/>
  <c r="T7"/>
  <c r="U6"/>
  <c r="F21"/>
  <c r="G21"/>
  <c r="H20"/>
  <c r="I19"/>
  <c r="J18"/>
  <c r="K17"/>
  <c r="L16"/>
  <c r="M15"/>
  <c r="N14"/>
  <c r="O13"/>
  <c r="P12"/>
  <c r="Q11"/>
  <c r="R10"/>
  <c r="S9"/>
  <c r="T8"/>
  <c r="U7"/>
  <c r="V6"/>
  <c r="F22"/>
  <c r="G22"/>
  <c r="H21"/>
  <c r="I20"/>
  <c r="J19"/>
  <c r="K18"/>
  <c r="L17"/>
  <c r="M16"/>
  <c r="N15"/>
  <c r="O14"/>
  <c r="P13"/>
  <c r="Q12"/>
  <c r="R11"/>
  <c r="S10"/>
  <c r="T9"/>
  <c r="U8"/>
  <c r="V7"/>
  <c r="W6"/>
  <c r="F23"/>
  <c r="G23"/>
  <c r="H22"/>
  <c r="I21"/>
  <c r="J20"/>
  <c r="K19"/>
  <c r="L18"/>
  <c r="M17"/>
  <c r="N16"/>
  <c r="O15"/>
  <c r="P14"/>
  <c r="Q13"/>
  <c r="R12"/>
  <c r="S11"/>
  <c r="T10"/>
  <c r="U9"/>
  <c r="V8"/>
  <c r="W7"/>
  <c r="X6"/>
  <c r="F24"/>
  <c r="G24"/>
  <c r="H23"/>
  <c r="I22"/>
  <c r="J21"/>
  <c r="K20"/>
  <c r="L19"/>
  <c r="M18"/>
  <c r="N17"/>
  <c r="O16"/>
  <c r="P15"/>
  <c r="Q14"/>
  <c r="R13"/>
  <c r="S12"/>
  <c r="T11"/>
  <c r="U10"/>
  <c r="V9"/>
  <c r="W8"/>
  <c r="X7"/>
  <c r="Y6"/>
  <c r="F25"/>
  <c r="G25"/>
  <c r="H24"/>
  <c r="I23"/>
  <c r="J22"/>
  <c r="K21"/>
  <c r="L20"/>
  <c r="M19"/>
  <c r="N18"/>
  <c r="O17"/>
  <c r="P16"/>
  <c r="Q15"/>
  <c r="R14"/>
  <c r="S13"/>
  <c r="T12"/>
  <c r="U11"/>
  <c r="V10"/>
  <c r="W9"/>
  <c r="X8"/>
  <c r="Y7"/>
  <c r="Z6"/>
  <c r="F26"/>
  <c r="G26"/>
  <c r="H25"/>
  <c r="I24"/>
  <c r="J23"/>
  <c r="K22"/>
  <c r="L21"/>
  <c r="M20"/>
  <c r="N19"/>
  <c r="O18"/>
  <c r="P17"/>
  <c r="Q16"/>
  <c r="R15"/>
  <c r="S14"/>
  <c r="T13"/>
  <c r="U12"/>
  <c r="V11"/>
  <c r="W10"/>
  <c r="X9"/>
  <c r="Y8"/>
  <c r="Z7"/>
  <c r="AA6"/>
</calcChain>
</file>

<file path=xl/sharedStrings.xml><?xml version="1.0" encoding="utf-8"?>
<sst xmlns="http://schemas.openxmlformats.org/spreadsheetml/2006/main" count="12" uniqueCount="12">
  <si>
    <t>current stock price =</t>
    <phoneticPr fontId="1" type="noConversion"/>
  </si>
  <si>
    <t>interest rate =</t>
    <phoneticPr fontId="1" type="noConversion"/>
  </si>
  <si>
    <t xml:space="preserve">volatility = </t>
    <phoneticPr fontId="1" type="noConversion"/>
  </si>
  <si>
    <t xml:space="preserve">u = </t>
    <phoneticPr fontId="1" type="noConversion"/>
  </si>
  <si>
    <t>dt =</t>
    <phoneticPr fontId="1" type="noConversion"/>
  </si>
  <si>
    <t>T =</t>
    <phoneticPr fontId="1" type="noConversion"/>
  </si>
  <si>
    <t>S_20</t>
    <phoneticPr fontId="1" type="noConversion"/>
  </si>
  <si>
    <t>strike =</t>
    <phoneticPr fontId="1" type="noConversion"/>
  </si>
  <si>
    <t>n=</t>
    <phoneticPr fontId="1" type="noConversion"/>
  </si>
  <si>
    <t>p_down =</t>
    <phoneticPr fontId="1" type="noConversion"/>
  </si>
  <si>
    <t>p_up =</t>
    <phoneticPr fontId="1" type="noConversion"/>
  </si>
  <si>
    <t>Note N = 20 is fixed</t>
    <phoneticPr fontId="1" type="noConversion"/>
  </si>
</sst>
</file>

<file path=xl/styles.xml><?xml version="1.0" encoding="utf-8"?>
<styleSheet xmlns="http://schemas.openxmlformats.org/spreadsheetml/2006/main">
  <numFmts count="1">
    <numFmt numFmtId="165" formatCode="0.00%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ck">
        <color indexed="57"/>
      </left>
      <right/>
      <top style="thick">
        <color indexed="57"/>
      </top>
      <bottom/>
      <diagonal/>
    </border>
    <border>
      <left/>
      <right style="thick">
        <color indexed="57"/>
      </right>
      <top style="thick">
        <color indexed="57"/>
      </top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57"/>
      </left>
      <right/>
      <top/>
      <bottom/>
      <diagonal/>
    </border>
    <border>
      <left/>
      <right style="thick">
        <color indexed="57"/>
      </right>
      <top/>
      <bottom/>
      <diagonal/>
    </border>
    <border>
      <left style="thick">
        <color indexed="57"/>
      </left>
      <right/>
      <top/>
      <bottom style="thick">
        <color indexed="57"/>
      </bottom>
      <diagonal/>
    </border>
    <border>
      <left/>
      <right style="thick">
        <color indexed="57"/>
      </right>
      <top/>
      <bottom style="thick">
        <color indexed="57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10" fontId="0" fillId="0" borderId="5" xfId="0" applyNumberFormat="1" applyBorder="1"/>
    <xf numFmtId="165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2:AA26"/>
  <sheetViews>
    <sheetView tabSelected="1" workbookViewId="0">
      <selection activeCell="C3" sqref="C3"/>
    </sheetView>
  </sheetViews>
  <sheetFormatPr baseColWidth="10" defaultRowHeight="13"/>
  <cols>
    <col min="3" max="3" width="16" customWidth="1"/>
  </cols>
  <sheetData>
    <row r="2" spans="3:27">
      <c r="C2" t="s">
        <v>11</v>
      </c>
    </row>
    <row r="4" spans="3:27">
      <c r="F4" t="s">
        <v>8</v>
      </c>
      <c r="G4">
        <v>20</v>
      </c>
      <c r="H4">
        <v>19</v>
      </c>
      <c r="I4">
        <v>18</v>
      </c>
      <c r="J4">
        <v>17</v>
      </c>
      <c r="K4">
        <v>16</v>
      </c>
      <c r="L4">
        <v>15</v>
      </c>
      <c r="M4">
        <v>14</v>
      </c>
      <c r="N4">
        <v>13</v>
      </c>
      <c r="O4">
        <v>12</v>
      </c>
      <c r="P4">
        <v>11</v>
      </c>
      <c r="Q4">
        <v>10</v>
      </c>
      <c r="R4">
        <v>9</v>
      </c>
      <c r="S4">
        <v>8</v>
      </c>
      <c r="T4">
        <v>7</v>
      </c>
      <c r="U4">
        <v>6</v>
      </c>
      <c r="V4">
        <v>5</v>
      </c>
      <c r="W4">
        <v>4</v>
      </c>
      <c r="X4">
        <v>3</v>
      </c>
      <c r="Y4">
        <v>2</v>
      </c>
      <c r="Z4">
        <v>1</v>
      </c>
      <c r="AA4">
        <v>0</v>
      </c>
    </row>
    <row r="5" spans="3:27" ht="14" thickBot="1">
      <c r="F5" t="s">
        <v>6</v>
      </c>
    </row>
    <row r="6" spans="3:27" ht="15" thickTop="1" thickBot="1">
      <c r="C6" s="2" t="s">
        <v>0</v>
      </c>
      <c r="D6" s="3">
        <v>100</v>
      </c>
      <c r="F6">
        <f>S0*up^20</f>
        <v>220.46514306000176</v>
      </c>
      <c r="G6">
        <f>MAX(F6-strike,0)</f>
        <v>120.46514306000176</v>
      </c>
      <c r="H6">
        <f>(p_up*G6+p_down*G7)/(1+rate*dt)</f>
        <v>111.94547029592795</v>
      </c>
      <c r="I6">
        <f>(p_up*H6+p_down*H7)/(1+rate*dt)</f>
        <v>103.75696076079643</v>
      </c>
      <c r="J6">
        <f>(p_up*I6+p_down*I7)/(1+rate*dt)</f>
        <v>95.886779172133416</v>
      </c>
      <c r="K6">
        <f>(p_up*J6+p_down*J7)/(1+rate*dt)</f>
        <v>88.322587710329728</v>
      </c>
      <c r="L6">
        <f>(p_up*K6+p_down*K7)/(1+rate*dt)</f>
        <v>81.052526738249327</v>
      </c>
      <c r="M6">
        <f>(p_up*L6+p_down*L7)/(1+rate*dt)</f>
        <v>74.0651962680965</v>
      </c>
      <c r="N6">
        <f>(p_up*M6+p_down*M7)/(1+rate*dt)</f>
        <v>67.34963814658002</v>
      </c>
      <c r="O6">
        <f>(p_up*N6+p_down*N7)/(1+rate*dt)</f>
        <v>60.895318930534906</v>
      </c>
      <c r="P6">
        <f>(p_up*O6+p_down*O7)/(1+rate*dt)</f>
        <v>54.692113426241391</v>
      </c>
      <c r="Q6">
        <f>(p_up*P6+p_down*P7)/(1+rate*dt)</f>
        <v>48.730288866717906</v>
      </c>
      <c r="R6">
        <f>(p_up*Q6+p_down*Q7)/(1+rate*dt)</f>
        <v>43.004776558713843</v>
      </c>
      <c r="S6">
        <f>(p_up*R6+p_down*R7)/(1+rate*dt)</f>
        <v>37.523270401440485</v>
      </c>
      <c r="T6">
        <f>(p_up*S6+p_down*S7)/(1+rate*dt)</f>
        <v>32.31250875233625</v>
      </c>
      <c r="U6">
        <f>(p_up*T6+p_down*T7)/(1+rate*dt)</f>
        <v>27.417755947710024</v>
      </c>
      <c r="V6">
        <f>(p_up*U6+p_down*U7)/(1+rate*dt)</f>
        <v>22.894916442786862</v>
      </c>
      <c r="W6">
        <f>(p_up*V6+p_down*V7)/(1+rate*dt)</f>
        <v>18.798574458557844</v>
      </c>
      <c r="X6">
        <f>(p_up*W6+p_down*W7)/(1+rate*dt)</f>
        <v>15.170439240800963</v>
      </c>
      <c r="Y6">
        <f>(p_up*X6+p_down*X7)/(1+rate*dt)</f>
        <v>12.031550924640101</v>
      </c>
      <c r="Z6">
        <f>(p_up*Y6+p_down*Y7)/(1+rate*dt)</f>
        <v>9.3795453591801188</v>
      </c>
      <c r="AA6" s="1">
        <f>(p_up*Z6+p_down*Z7)/(1+rate*dt)</f>
        <v>7.190471055759784</v>
      </c>
    </row>
    <row r="7" spans="3:27">
      <c r="C7" s="4" t="s">
        <v>1</v>
      </c>
      <c r="D7" s="5">
        <v>0.01</v>
      </c>
      <c r="F7">
        <f>F6/up/up</f>
        <v>203.70699442300938</v>
      </c>
      <c r="G7">
        <f t="shared" ref="G7:G26" si="0">MAX(F7-strike,0)</f>
        <v>103.70699442300938</v>
      </c>
      <c r="H7">
        <f t="shared" ref="H7:W25" si="1">(p_up*G7+p_down*G8)/(1+rate*dt)</f>
        <v>95.836824748335886</v>
      </c>
      <c r="I7">
        <f t="shared" si="1"/>
        <v>88.272645219809078</v>
      </c>
      <c r="J7">
        <f t="shared" si="1"/>
        <v>81.002596199425156</v>
      </c>
      <c r="K7">
        <f t="shared" si="1"/>
        <v>74.015277698554272</v>
      </c>
      <c r="L7">
        <f t="shared" si="1"/>
        <v>67.299731563103492</v>
      </c>
      <c r="M7">
        <f t="shared" si="1"/>
        <v>60.84542434913719</v>
      </c>
      <c r="N7">
        <f t="shared" si="1"/>
        <v>54.642230862194879</v>
      </c>
      <c r="O7">
        <f t="shared" si="1"/>
        <v>48.68041833458296</v>
      </c>
      <c r="P7">
        <f t="shared" si="1"/>
        <v>42.950631215914449</v>
      </c>
      <c r="Q7">
        <f t="shared" si="1"/>
        <v>37.452338681167234</v>
      </c>
      <c r="R7">
        <f t="shared" si="1"/>
        <v>32.205662516974023</v>
      </c>
      <c r="S7">
        <f t="shared" si="1"/>
        <v>27.255893616607811</v>
      </c>
      <c r="T7">
        <f t="shared" si="1"/>
        <v>22.666353264580774</v>
      </c>
      <c r="U7">
        <f t="shared" si="1"/>
        <v>18.503331409756015</v>
      </c>
      <c r="V7">
        <f t="shared" si="1"/>
        <v>14.820153985509814</v>
      </c>
      <c r="W7">
        <f t="shared" si="1"/>
        <v>11.64601732215792</v>
      </c>
      <c r="X7">
        <f t="shared" ref="X7:Y9" si="2">(p_up*W7+p_down*W8)/(1+rate*dt)</f>
        <v>8.9818510294980456</v>
      </c>
      <c r="Y7">
        <f t="shared" si="2"/>
        <v>6.802506253773223</v>
      </c>
      <c r="Z7">
        <f>(p_up*Y7+p_down*Y8)/(1+rate*dt)</f>
        <v>5.0630049104458736</v>
      </c>
    </row>
    <row r="8" spans="3:27">
      <c r="C8" s="4" t="s">
        <v>2</v>
      </c>
      <c r="D8" s="6">
        <v>0.25</v>
      </c>
      <c r="F8">
        <f t="shared" ref="F8:F26" si="3">F7/up/up</f>
        <v>188.22267774802967</v>
      </c>
      <c r="G8">
        <f t="shared" si="0"/>
        <v>88.222677748029668</v>
      </c>
      <c r="H8">
        <f t="shared" si="1"/>
        <v>80.952640685585919</v>
      </c>
      <c r="I8">
        <f t="shared" si="1"/>
        <v>73.965334160239152</v>
      </c>
      <c r="J8">
        <f t="shared" si="1"/>
        <v>67.249800017094685</v>
      </c>
      <c r="K8">
        <f t="shared" si="1"/>
        <v>60.795504811446243</v>
      </c>
      <c r="L8">
        <f t="shared" si="1"/>
        <v>54.592323348092599</v>
      </c>
      <c r="M8">
        <f t="shared" si="1"/>
        <v>48.63052285862819</v>
      </c>
      <c r="N8">
        <f t="shared" si="1"/>
        <v>42.900747791981615</v>
      </c>
      <c r="O8">
        <f t="shared" si="1"/>
        <v>37.394005194434122</v>
      </c>
      <c r="P8">
        <f t="shared" si="1"/>
        <v>32.118354647120228</v>
      </c>
      <c r="Q8">
        <f t="shared" si="1"/>
        <v>27.114032708628311</v>
      </c>
      <c r="R8">
        <f t="shared" si="1"/>
        <v>22.450854166287947</v>
      </c>
      <c r="S8">
        <f t="shared" si="1"/>
        <v>18.209723718348279</v>
      </c>
      <c r="T8">
        <f t="shared" si="1"/>
        <v>14.45985394585723</v>
      </c>
      <c r="U8">
        <f t="shared" si="1"/>
        <v>11.241976919378182</v>
      </c>
      <c r="V8">
        <f t="shared" si="1"/>
        <v>8.5618137578072435</v>
      </c>
      <c r="W8">
        <f t="shared" si="1"/>
        <v>6.3927775244895377</v>
      </c>
      <c r="X8">
        <f t="shared" si="2"/>
        <v>4.6843201709438222</v>
      </c>
      <c r="Y8">
        <f t="shared" si="2"/>
        <v>3.3721381197680982</v>
      </c>
    </row>
    <row r="9" spans="3:27">
      <c r="C9" s="4" t="s">
        <v>5</v>
      </c>
      <c r="D9" s="7">
        <v>0.5</v>
      </c>
      <c r="F9">
        <f t="shared" si="3"/>
        <v>173.91536564066521</v>
      </c>
      <c r="G9">
        <f t="shared" si="0"/>
        <v>73.915365640665215</v>
      </c>
      <c r="H9">
        <f t="shared" si="1"/>
        <v>67.199843496070756</v>
      </c>
      <c r="I9">
        <f t="shared" si="1"/>
        <v>60.745560304982334</v>
      </c>
      <c r="J9">
        <f t="shared" si="1"/>
        <v>54.542390871457961</v>
      </c>
      <c r="K9">
        <f t="shared" si="1"/>
        <v>48.580602426380096</v>
      </c>
      <c r="L9">
        <f t="shared" si="1"/>
        <v>42.850839417992958</v>
      </c>
      <c r="M9">
        <f t="shared" si="1"/>
        <v>37.344108891919959</v>
      </c>
      <c r="N9">
        <f t="shared" si="1"/>
        <v>32.05176643781428</v>
      </c>
      <c r="O9">
        <f t="shared" si="1"/>
        <v>26.998475865322959</v>
      </c>
      <c r="P9">
        <f t="shared" si="1"/>
        <v>22.255817135188572</v>
      </c>
      <c r="Q9">
        <f t="shared" si="1"/>
        <v>17.922433207525824</v>
      </c>
      <c r="R9">
        <f t="shared" si="1"/>
        <v>14.090064470788423</v>
      </c>
      <c r="S9">
        <f t="shared" si="1"/>
        <v>10.816575645048786</v>
      </c>
      <c r="T9">
        <f t="shared" si="1"/>
        <v>8.1149937720924736</v>
      </c>
      <c r="U9">
        <f t="shared" si="1"/>
        <v>5.9569604337709521</v>
      </c>
      <c r="V9">
        <f t="shared" si="1"/>
        <v>4.2844244240534595</v>
      </c>
      <c r="W9">
        <f t="shared" si="1"/>
        <v>3.0234871619706398</v>
      </c>
      <c r="X9">
        <f t="shared" si="2"/>
        <v>2.0964226523195491</v>
      </c>
    </row>
    <row r="10" spans="3:27">
      <c r="C10" s="4" t="s">
        <v>4</v>
      </c>
      <c r="D10" s="7">
        <f>D9/20</f>
        <v>2.5000000000000001E-2</v>
      </c>
      <c r="F10">
        <f t="shared" si="3"/>
        <v>160.69559081725953</v>
      </c>
      <c r="G10">
        <f t="shared" si="0"/>
        <v>60.695590817259529</v>
      </c>
      <c r="H10">
        <f t="shared" si="1"/>
        <v>54.492433419808158</v>
      </c>
      <c r="I10">
        <f t="shared" si="1"/>
        <v>48.530657025358984</v>
      </c>
      <c r="J10">
        <f t="shared" si="1"/>
        <v>42.800906081471879</v>
      </c>
      <c r="K10">
        <f t="shared" si="1"/>
        <v>37.294187633112429</v>
      </c>
      <c r="L10">
        <f t="shared" si="1"/>
        <v>32.001857269301517</v>
      </c>
      <c r="M10">
        <f t="shared" si="1"/>
        <v>26.91560561443687</v>
      </c>
      <c r="N10">
        <f t="shared" si="1"/>
        <v>22.092533435910209</v>
      </c>
      <c r="O10">
        <f t="shared" si="1"/>
        <v>17.649927808491078</v>
      </c>
      <c r="P10">
        <f t="shared" si="1"/>
        <v>13.712825569824018</v>
      </c>
      <c r="Q10">
        <f t="shared" si="1"/>
        <v>10.366292874814148</v>
      </c>
      <c r="R10">
        <f t="shared" si="1"/>
        <v>7.6352458048199532</v>
      </c>
      <c r="S10">
        <f t="shared" si="1"/>
        <v>5.4890693757760545</v>
      </c>
      <c r="T10">
        <f t="shared" si="1"/>
        <v>3.8591033808764563</v>
      </c>
      <c r="U10">
        <f t="shared" si="1"/>
        <v>2.6583627243945296</v>
      </c>
      <c r="V10">
        <f t="shared" si="1"/>
        <v>1.797485309486629</v>
      </c>
      <c r="W10">
        <f t="shared" si="1"/>
        <v>1.1949808932264112</v>
      </c>
    </row>
    <row r="11" spans="3:27">
      <c r="C11" s="4" t="s">
        <v>3</v>
      </c>
      <c r="D11" s="7">
        <f>EXP(sigma*SQRT(dt))</f>
        <v>1.040320117159494</v>
      </c>
      <c r="F11">
        <f t="shared" si="3"/>
        <v>148.48068664307891</v>
      </c>
      <c r="G11">
        <f t="shared" si="0"/>
        <v>48.480686643078911</v>
      </c>
      <c r="H11">
        <f t="shared" si="1"/>
        <v>42.750947769935557</v>
      </c>
      <c r="I11">
        <f t="shared" si="1"/>
        <v>37.244241405531817</v>
      </c>
      <c r="J11">
        <f t="shared" si="1"/>
        <v>31.951923138256273</v>
      </c>
      <c r="K11">
        <f t="shared" si="1"/>
        <v>26.865683591898904</v>
      </c>
      <c r="L11">
        <f t="shared" si="1"/>
        <v>21.977535440533611</v>
      </c>
      <c r="M11">
        <f t="shared" si="1"/>
        <v>17.408282899575674</v>
      </c>
      <c r="N11">
        <f t="shared" si="1"/>
        <v>13.333860901550768</v>
      </c>
      <c r="O11">
        <f t="shared" si="1"/>
        <v>9.886912190120297</v>
      </c>
      <c r="P11">
        <f t="shared" si="1"/>
        <v>7.1136343449307393</v>
      </c>
      <c r="Q11">
        <f t="shared" si="1"/>
        <v>4.9804010210573466</v>
      </c>
      <c r="R11">
        <f t="shared" si="1"/>
        <v>3.4025239094585231</v>
      </c>
      <c r="S11">
        <f t="shared" si="1"/>
        <v>2.2742727754202803</v>
      </c>
      <c r="T11">
        <f t="shared" si="1"/>
        <v>1.4907807477329584</v>
      </c>
      <c r="U11">
        <f t="shared" si="1"/>
        <v>0.96032768488783649</v>
      </c>
      <c r="V11">
        <f t="shared" si="1"/>
        <v>0.60904620869317327</v>
      </c>
    </row>
    <row r="12" spans="3:27">
      <c r="C12" s="4" t="s">
        <v>7</v>
      </c>
      <c r="D12" s="7">
        <v>100</v>
      </c>
      <c r="F12">
        <f t="shared" si="3"/>
        <v>137.19427019669217</v>
      </c>
      <c r="G12">
        <f t="shared" si="0"/>
        <v>37.194270196692173</v>
      </c>
      <c r="H12">
        <f t="shared" si="1"/>
        <v>31.901964032195732</v>
      </c>
      <c r="I12">
        <f t="shared" si="1"/>
        <v>26.815736600587801</v>
      </c>
      <c r="J12">
        <f t="shared" si="1"/>
        <v>21.927600575358127</v>
      </c>
      <c r="K12">
        <f t="shared" si="1"/>
        <v>17.229878198455602</v>
      </c>
      <c r="L12">
        <f t="shared" si="1"/>
        <v>12.968808902448819</v>
      </c>
      <c r="M12">
        <f t="shared" si="1"/>
        <v>9.3740829113223949</v>
      </c>
      <c r="N12">
        <f t="shared" si="1"/>
        <v>6.5362644561588255</v>
      </c>
      <c r="O12">
        <f t="shared" si="1"/>
        <v>4.4174215215667276</v>
      </c>
      <c r="P12">
        <f t="shared" si="1"/>
        <v>2.9062044098784252</v>
      </c>
      <c r="Q12">
        <f t="shared" si="1"/>
        <v>1.8681753767353111</v>
      </c>
      <c r="R12">
        <f t="shared" si="1"/>
        <v>1.1770681906092448</v>
      </c>
      <c r="S12">
        <f t="shared" si="1"/>
        <v>0.72880470679811016</v>
      </c>
      <c r="T12">
        <f t="shared" si="1"/>
        <v>0.44441757218658445</v>
      </c>
      <c r="U12">
        <f t="shared" si="1"/>
        <v>0.26738222093444963</v>
      </c>
    </row>
    <row r="13" spans="3:27">
      <c r="C13" s="4" t="s">
        <v>10</v>
      </c>
      <c r="D13" s="7">
        <f>0.5*(1+(rate-0.5*sigma*sigma)/sigma*SQRT(dt))</f>
        <v>0.4932801599721422</v>
      </c>
      <c r="F13">
        <f t="shared" si="3"/>
        <v>126.76576462801762</v>
      </c>
      <c r="G13">
        <f t="shared" si="0"/>
        <v>26.765764628017621</v>
      </c>
      <c r="H13">
        <f t="shared" si="1"/>
        <v>21.87764073516729</v>
      </c>
      <c r="I13">
        <f t="shared" si="1"/>
        <v>17.179930501467226</v>
      </c>
      <c r="J13">
        <f t="shared" si="1"/>
        <v>12.665253738702035</v>
      </c>
      <c r="K13">
        <f t="shared" si="1"/>
        <v>8.8271539365694078</v>
      </c>
      <c r="L13">
        <f t="shared" si="1"/>
        <v>5.879324365587002</v>
      </c>
      <c r="M13">
        <f t="shared" si="1"/>
        <v>3.7769379704540733</v>
      </c>
      <c r="N13">
        <f t="shared" si="1"/>
        <v>2.3569558680141833</v>
      </c>
      <c r="O13">
        <f t="shared" si="1"/>
        <v>1.4365029917085108</v>
      </c>
      <c r="P13">
        <f t="shared" si="1"/>
        <v>0.85859958500737132</v>
      </c>
      <c r="Q13">
        <f t="shared" si="1"/>
        <v>0.50487190110973645</v>
      </c>
      <c r="R13">
        <f t="shared" si="1"/>
        <v>0.29279004075468013</v>
      </c>
      <c r="S13">
        <f t="shared" si="1"/>
        <v>0.16779247131340833</v>
      </c>
      <c r="T13">
        <f t="shared" si="1"/>
        <v>9.5174278915943919E-2</v>
      </c>
    </row>
    <row r="14" spans="3:27" ht="14" thickBot="1">
      <c r="C14" s="8" t="s">
        <v>9</v>
      </c>
      <c r="D14" s="9">
        <f>1-D13</f>
        <v>0.50671984002785786</v>
      </c>
      <c r="F14">
        <f t="shared" si="3"/>
        <v>117.12995782321971</v>
      </c>
      <c r="G14">
        <f t="shared" si="0"/>
        <v>17.129957823219712</v>
      </c>
      <c r="H14">
        <f t="shared" si="1"/>
        <v>12.615293220184119</v>
      </c>
      <c r="I14">
        <f t="shared" si="1"/>
        <v>8.276567946958826</v>
      </c>
      <c r="J14">
        <f t="shared" si="1"/>
        <v>5.0952067213253347</v>
      </c>
      <c r="K14">
        <f t="shared" si="1"/>
        <v>3.0125804639202474</v>
      </c>
      <c r="L14">
        <f t="shared" si="1"/>
        <v>1.7321763862918063</v>
      </c>
      <c r="M14">
        <f t="shared" si="1"/>
        <v>0.97579865963716794</v>
      </c>
      <c r="N14">
        <f t="shared" si="1"/>
        <v>0.54117192218099508</v>
      </c>
      <c r="O14">
        <f t="shared" si="1"/>
        <v>0.29644745969474912</v>
      </c>
      <c r="P14">
        <f t="shared" si="1"/>
        <v>0.16077518976972355</v>
      </c>
      <c r="Q14">
        <f t="shared" si="1"/>
        <v>8.647766015557902E-2</v>
      </c>
      <c r="R14">
        <f t="shared" si="1"/>
        <v>4.6192983657855631E-2</v>
      </c>
      <c r="S14">
        <f>(p_up*R14+p_down*R15)/(1+rate*dt)</f>
        <v>2.4529087697435427E-2</v>
      </c>
    </row>
    <row r="15" spans="3:27" ht="14" thickTop="1">
      <c r="F15">
        <f t="shared" si="3"/>
        <v>108.22659461667442</v>
      </c>
      <c r="G15">
        <f t="shared" si="0"/>
        <v>8.2265946166744186</v>
      </c>
      <c r="H15">
        <f t="shared" si="1"/>
        <v>4.0570016581246264</v>
      </c>
      <c r="I15">
        <f t="shared" si="1"/>
        <v>2.000738242366388</v>
      </c>
      <c r="J15">
        <f t="shared" si="1"/>
        <v>0.98667781080418215</v>
      </c>
      <c r="K15">
        <f t="shared" si="1"/>
        <v>0.48658694161904953</v>
      </c>
      <c r="L15">
        <f t="shared" si="1"/>
        <v>0.23996369347883259</v>
      </c>
      <c r="M15">
        <f t="shared" si="1"/>
        <v>0.118339744170703</v>
      </c>
      <c r="N15">
        <f t="shared" si="1"/>
        <v>5.8360057921107003E-2</v>
      </c>
      <c r="O15">
        <f t="shared" si="1"/>
        <v>2.8780663541422044E-2</v>
      </c>
      <c r="P15">
        <f t="shared" si="1"/>
        <v>1.4193381970324612E-2</v>
      </c>
      <c r="Q15">
        <f t="shared" si="1"/>
        <v>6.999563837908028E-3</v>
      </c>
      <c r="R15">
        <f t="shared" si="1"/>
        <v>3.4518829989487868E-3</v>
      </c>
    </row>
    <row r="16" spans="3:27">
      <c r="F16">
        <f t="shared" si="3"/>
        <v>100.00000000000007</v>
      </c>
      <c r="G16">
        <f t="shared" si="0"/>
        <v>7.1054273576010019E-14</v>
      </c>
      <c r="H16">
        <f t="shared" si="1"/>
        <v>3.5040903210475956E-14</v>
      </c>
      <c r="I16">
        <f t="shared" si="1"/>
        <v>1.7280662175688008E-14</v>
      </c>
      <c r="J16">
        <f t="shared" si="1"/>
        <v>8.5220772831271451E-15</v>
      </c>
      <c r="K16">
        <f t="shared" si="1"/>
        <v>4.2027209652745981E-15</v>
      </c>
      <c r="L16">
        <f t="shared" si="1"/>
        <v>2.0726007198889572E-15</v>
      </c>
      <c r="M16">
        <f t="shared" si="1"/>
        <v>1.0221172853438659E-15</v>
      </c>
      <c r="N16">
        <f t="shared" si="1"/>
        <v>5.0406416198421778E-16</v>
      </c>
      <c r="O16">
        <f t="shared" si="1"/>
        <v>2.4858270478360283E-16</v>
      </c>
      <c r="P16">
        <f t="shared" si="1"/>
        <v>1.225902688147597E-16</v>
      </c>
      <c r="Q16">
        <f t="shared" si="1"/>
        <v>6.0456233353634164E-17</v>
      </c>
    </row>
    <row r="17" spans="6:16">
      <c r="F17">
        <f t="shared" si="3"/>
        <v>92.398730971983468</v>
      </c>
      <c r="G17">
        <f t="shared" si="0"/>
        <v>0</v>
      </c>
      <c r="H17">
        <f t="shared" si="1"/>
        <v>0</v>
      </c>
      <c r="I17">
        <f t="shared" si="1"/>
        <v>0</v>
      </c>
      <c r="J17">
        <f t="shared" si="1"/>
        <v>0</v>
      </c>
      <c r="K17">
        <f t="shared" si="1"/>
        <v>0</v>
      </c>
      <c r="L17">
        <f t="shared" si="1"/>
        <v>0</v>
      </c>
      <c r="M17">
        <f t="shared" si="1"/>
        <v>0</v>
      </c>
      <c r="N17">
        <f t="shared" si="1"/>
        <v>0</v>
      </c>
      <c r="O17">
        <f t="shared" si="1"/>
        <v>0</v>
      </c>
      <c r="P17">
        <f t="shared" si="1"/>
        <v>0</v>
      </c>
    </row>
    <row r="18" spans="6:16">
      <c r="F18">
        <f t="shared" si="3"/>
        <v>85.375254852329718</v>
      </c>
      <c r="G18">
        <f t="shared" si="0"/>
        <v>0</v>
      </c>
      <c r="H18">
        <f t="shared" si="1"/>
        <v>0</v>
      </c>
      <c r="I18">
        <f t="shared" si="1"/>
        <v>0</v>
      </c>
      <c r="J18">
        <f t="shared" si="1"/>
        <v>0</v>
      </c>
      <c r="K18">
        <f t="shared" si="1"/>
        <v>0</v>
      </c>
      <c r="L18">
        <f t="shared" si="1"/>
        <v>0</v>
      </c>
      <c r="M18">
        <f t="shared" si="1"/>
        <v>0</v>
      </c>
      <c r="N18">
        <f t="shared" si="1"/>
        <v>0</v>
      </c>
      <c r="O18">
        <f t="shared" si="1"/>
        <v>0</v>
      </c>
    </row>
    <row r="19" spans="6:16">
      <c r="F19">
        <f t="shared" si="3"/>
        <v>78.885652047649344</v>
      </c>
      <c r="G19">
        <f t="shared" si="0"/>
        <v>0</v>
      </c>
      <c r="H19">
        <f t="shared" si="1"/>
        <v>0</v>
      </c>
      <c r="I19">
        <f t="shared" si="1"/>
        <v>0</v>
      </c>
      <c r="J19">
        <f t="shared" si="1"/>
        <v>0</v>
      </c>
      <c r="K19">
        <f t="shared" si="1"/>
        <v>0</v>
      </c>
      <c r="L19">
        <f t="shared" si="1"/>
        <v>0</v>
      </c>
      <c r="M19">
        <f t="shared" si="1"/>
        <v>0</v>
      </c>
      <c r="N19">
        <f t="shared" si="1"/>
        <v>0</v>
      </c>
    </row>
    <row r="20" spans="6:16">
      <c r="F20">
        <f t="shared" si="3"/>
        <v>72.889341411002434</v>
      </c>
      <c r="G20">
        <f t="shared" si="0"/>
        <v>0</v>
      </c>
      <c r="H20">
        <f t="shared" si="1"/>
        <v>0</v>
      </c>
      <c r="I20">
        <f t="shared" si="1"/>
        <v>0</v>
      </c>
      <c r="J20">
        <f t="shared" si="1"/>
        <v>0</v>
      </c>
      <c r="K20">
        <f t="shared" si="1"/>
        <v>0</v>
      </c>
      <c r="L20">
        <f t="shared" si="1"/>
        <v>0</v>
      </c>
      <c r="M20">
        <f t="shared" si="1"/>
        <v>0</v>
      </c>
    </row>
    <row r="21" spans="6:16">
      <c r="F21">
        <f t="shared" si="3"/>
        <v>67.348826477602643</v>
      </c>
      <c r="G21">
        <f t="shared" si="0"/>
        <v>0</v>
      </c>
      <c r="H21">
        <f t="shared" si="1"/>
        <v>0</v>
      </c>
      <c r="I21">
        <f t="shared" si="1"/>
        <v>0</v>
      </c>
      <c r="J21">
        <f t="shared" si="1"/>
        <v>0</v>
      </c>
      <c r="K21">
        <f t="shared" si="1"/>
        <v>0</v>
      </c>
      <c r="L21">
        <f t="shared" si="1"/>
        <v>0</v>
      </c>
    </row>
    <row r="22" spans="6:16">
      <c r="F22">
        <f t="shared" si="3"/>
        <v>62.229460989827992</v>
      </c>
      <c r="G22">
        <f t="shared" si="0"/>
        <v>0</v>
      </c>
      <c r="H22">
        <f t="shared" si="1"/>
        <v>0</v>
      </c>
      <c r="I22">
        <f t="shared" si="1"/>
        <v>0</v>
      </c>
      <c r="J22">
        <f t="shared" si="1"/>
        <v>0</v>
      </c>
      <c r="K22">
        <f t="shared" si="1"/>
        <v>0</v>
      </c>
    </row>
    <row r="23" spans="6:16">
      <c r="F23">
        <f t="shared" si="3"/>
        <v>57.49923224530653</v>
      </c>
      <c r="G23">
        <f t="shared" si="0"/>
        <v>0</v>
      </c>
      <c r="H23">
        <f t="shared" si="1"/>
        <v>0</v>
      </c>
      <c r="I23">
        <f t="shared" si="1"/>
        <v>0</v>
      </c>
      <c r="J23">
        <f t="shared" si="1"/>
        <v>0</v>
      </c>
    </row>
    <row r="24" spans="6:16">
      <c r="F24">
        <f t="shared" si="3"/>
        <v>53.128560913296717</v>
      </c>
      <c r="G24">
        <f t="shared" si="0"/>
        <v>0</v>
      </c>
      <c r="H24">
        <f t="shared" si="1"/>
        <v>0</v>
      </c>
      <c r="I24">
        <f t="shared" si="1"/>
        <v>0</v>
      </c>
    </row>
    <row r="25" spans="6:16">
      <c r="F25">
        <f t="shared" si="3"/>
        <v>49.090116067563365</v>
      </c>
      <c r="G25">
        <f t="shared" si="0"/>
        <v>0</v>
      </c>
      <c r="H25">
        <f t="shared" si="1"/>
        <v>0</v>
      </c>
    </row>
    <row r="26" spans="6:16">
      <c r="F26">
        <f t="shared" si="3"/>
        <v>45.358644279102279</v>
      </c>
      <c r="G26">
        <f t="shared" si="0"/>
        <v>0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Utah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Jingyi Zhu</dc:creator>
  <cp:lastModifiedBy>Jingyi Zhu</cp:lastModifiedBy>
  <dcterms:created xsi:type="dcterms:W3CDTF">2010-10-10T22:36:03Z</dcterms:created>
  <dcterms:modified xsi:type="dcterms:W3CDTF">2010-10-10T23:04:02Z</dcterms:modified>
</cp:coreProperties>
</file>